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-Team Dbl Elimination Bracket" sheetId="1" r:id="rId1"/>
  </sheets>
  <definedNames>
    <definedName name="_xlnm.Print_Area" localSheetId="0">'15-Team Dbl Elimination Bracket'!$A$1:$P$62</definedName>
  </definedNames>
  <calcPr fullCalcOnLoad="1"/>
</workbook>
</file>

<file path=xl/sharedStrings.xml><?xml version="1.0" encoding="utf-8"?>
<sst xmlns="http://schemas.openxmlformats.org/spreadsheetml/2006/main" count="48" uniqueCount="48">
  <si>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</si>
  <si>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</si>
  <si>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</si>
  <si>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</si>
  <si>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</si>
  <si>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</si>
  <si>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</si>
  <si>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</si>
  <si>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</si>
  <si>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8</t>
  </si>
  <si>
    <t>team 9</t>
  </si>
  <si>
    <t>team 10</t>
  </si>
  <si>
    <t>Champion</t>
  </si>
  <si>
    <t>team 11</t>
  </si>
  <si>
    <t>team 12</t>
  </si>
  <si>
    <t>team 13</t>
  </si>
  <si>
    <t xml:space="preserve">(11  </t>
  </si>
  <si>
    <t xml:space="preserve">or (25 </t>
  </si>
  <si>
    <t>team 14</t>
  </si>
  <si>
    <t>team 15</t>
  </si>
  <si>
    <t xml:space="preserve">(9  </t>
  </si>
  <si>
    <t xml:space="preserve">(1  </t>
  </si>
  <si>
    <t xml:space="preserve">(2  </t>
  </si>
  <si>
    <t xml:space="preserve">(3  </t>
  </si>
  <si>
    <t xml:space="preserve">(4  </t>
  </si>
  <si>
    <t xml:space="preserve">(5  </t>
  </si>
  <si>
    <t xml:space="preserve">(6  </t>
  </si>
  <si>
    <t xml:space="preserve">(7  </t>
  </si>
  <si>
    <t xml:space="preserve">(8  </t>
  </si>
  <si>
    <t xml:space="preserve">(10  </t>
  </si>
  <si>
    <t xml:space="preserve">       (12  </t>
  </si>
  <si>
    <t xml:space="preserve">       (13  </t>
  </si>
  <si>
    <t xml:space="preserve">       (14  </t>
  </si>
  <si>
    <t xml:space="preserve">(15  </t>
  </si>
  <si>
    <t xml:space="preserve">(17  </t>
  </si>
  <si>
    <t xml:space="preserve">(16  </t>
  </si>
  <si>
    <t xml:space="preserve">(18  </t>
  </si>
  <si>
    <t xml:space="preserve">(21  </t>
  </si>
  <si>
    <t xml:space="preserve">(22  </t>
  </si>
  <si>
    <t xml:space="preserve">(25  </t>
  </si>
  <si>
    <t xml:space="preserve">(24  </t>
  </si>
  <si>
    <t xml:space="preserve">  (20  </t>
  </si>
  <si>
    <t xml:space="preserve">  (19  </t>
  </si>
  <si>
    <t xml:space="preserve">(23  </t>
  </si>
  <si>
    <t xml:space="preserve">(28  </t>
  </si>
  <si>
    <t xml:space="preserve">(26  </t>
  </si>
  <si>
    <t xml:space="preserve">(27  </t>
  </si>
  <si>
    <t>Loser of 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</si>
</sst>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DashDotDot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 horizontal="right"/>
      <protection/>
    </xf>
    <xf numFmtId="0" fontId="4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164" fontId="3" fillId="0" borderId="7" xfId="0" applyNumberFormat="1" applyFont="1" applyBorder="1" applyAlignment="1" applyProtection="1">
      <alignment horizontal="right"/>
      <protection/>
    </xf>
    <xf numFmtId="0" fontId="5" fillId="0" borderId="8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3" fillId="0" borderId="4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4" fontId="4" fillId="0" borderId="4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/>
    </xf>
    <xf numFmtId="164" fontId="4" fillId="0" borderId="2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.7109375" style="9" customWidth="1"/>
    <col min="3" max="3" width="15.7109375" style="2" customWidth="1"/>
    <col min="4" max="4" width="3.7109375" style="11" customWidth="1"/>
    <col min="5" max="5" width="16.421875" style="2" customWidth="1"/>
    <col min="6" max="6" width="3.57421875" style="11" customWidth="1"/>
    <col min="7" max="7" width="16.421875" style="11" customWidth="1"/>
    <col min="8" max="8" width="3.57421875" style="11" customWidth="1"/>
    <col min="9" max="9" width="16.421875" style="11" customWidth="1"/>
    <col min="10" max="10" width="3.57421875" style="11" customWidth="1"/>
    <col min="11" max="11" width="16.421875" style="11" customWidth="1"/>
    <col min="12" max="12" width="3.57421875" style="11" customWidth="1"/>
    <col min="13" max="13" width="19.7109375" style="11" customWidth="1"/>
    <col min="14" max="14" width="3.57421875" style="11" customWidth="1"/>
    <col min="15" max="15" width="16.421875" style="11" customWidth="1"/>
    <col min="16" max="16" width="18.28125" style="11" customWidth="1"/>
    <col min="17" max="16384" width="9.140625" style="11" customWidth="1"/>
  </cols>
  <sheetData>
    <row r="1" spans="3:4" ht="16.5">
      <c r="C1" s="1" t="s">
        <v>19</v>
      </c>
      <c r="D1" s="10">
        <v>0</v>
      </c>
    </row>
    <row r="2" spans="3:6" ht="16.5">
      <c r="C2" s="60" t="s">
        <v>28</v>
      </c>
      <c r="D2" s="9"/>
      <c r="E2" s="8" t="str">
        <f>IF(AND(D1=0,D4=0),"W-8",IF(D1&gt;D4,C1,C4))</f>
        <v>W-8</v>
      </c>
      <c r="F2" s="10">
        <v>0</v>
      </c>
    </row>
    <row r="3" spans="1:5" ht="16.5">
      <c r="A3" s="1" t="s">
        <v>3</v>
      </c>
      <c r="B3" s="10">
        <v>0</v>
      </c>
      <c r="C3" s="58"/>
      <c r="D3" s="12"/>
      <c r="E3" s="13"/>
    </row>
    <row r="4" spans="1:5" ht="16.5">
      <c r="A4" s="57" t="s">
        <v>21</v>
      </c>
      <c r="C4" s="3" t="str">
        <f>IF(AND(B3=0,B6=0),"W-1",IF(B3&gt;B6,A3,A6))</f>
        <v>W-1</v>
      </c>
      <c r="D4" s="14">
        <v>0</v>
      </c>
      <c r="E4" s="6"/>
    </row>
    <row r="5" spans="1:8" ht="16.5">
      <c r="A5" s="58"/>
      <c r="B5" s="15"/>
      <c r="D5" s="16"/>
      <c r="E5" s="30"/>
      <c r="H5" s="10">
        <v>0</v>
      </c>
    </row>
    <row r="6" spans="1:9" ht="16.5">
      <c r="A6" s="3" t="s">
        <v>4</v>
      </c>
      <c r="B6" s="10">
        <v>0</v>
      </c>
      <c r="D6" s="9"/>
      <c r="E6" s="30"/>
      <c r="F6" s="53"/>
      <c r="G6" s="19"/>
      <c r="I6" s="17"/>
    </row>
    <row r="7" spans="3:9" ht="16.5">
      <c r="C7" s="1"/>
      <c r="D7" s="14">
        <v>0</v>
      </c>
      <c r="E7" s="58" t="s">
        <v>42</v>
      </c>
      <c r="F7" s="63" t="str">
        <f>IF(AND(F2=0,F12=0),"W-19",IF(F2&gt;F12,E2,E12))</f>
        <v>W-19</v>
      </c>
      <c r="G7" s="64"/>
      <c r="H7" s="10"/>
      <c r="I7" s="17"/>
    </row>
    <row r="8" spans="1:9" ht="16.5">
      <c r="A8" s="1" t="s">
        <v>2</v>
      </c>
      <c r="C8" s="1"/>
      <c r="D8" s="14"/>
      <c r="E8" s="58"/>
      <c r="F8" s="25"/>
      <c r="G8" s="27"/>
      <c r="H8" s="10"/>
      <c r="I8" s="17"/>
    </row>
    <row r="9" spans="1:9" ht="16.5">
      <c r="A9" s="57" t="s">
        <v>22</v>
      </c>
      <c r="C9" s="8" t="str">
        <f>IF(AND(B8=0,B11=0),"W-2",IF(B8&gt;B11,A8,A11))</f>
        <v>W-2</v>
      </c>
      <c r="D9" s="14"/>
      <c r="E9" s="6"/>
      <c r="F9" s="25"/>
      <c r="G9" s="27"/>
      <c r="H9" s="10"/>
      <c r="I9" s="17"/>
    </row>
    <row r="10" spans="1:9" ht="16.5">
      <c r="A10" s="58"/>
      <c r="B10" s="12"/>
      <c r="C10" s="51"/>
      <c r="D10" s="14"/>
      <c r="E10" s="6"/>
      <c r="F10" s="25"/>
      <c r="G10" s="27"/>
      <c r="H10" s="10"/>
      <c r="I10" s="17"/>
    </row>
    <row r="11" spans="1:9" ht="16.5">
      <c r="A11" s="3" t="s">
        <v>5</v>
      </c>
      <c r="B11" s="16"/>
      <c r="C11" s="52"/>
      <c r="D11" s="14"/>
      <c r="E11" s="6"/>
      <c r="F11" s="25"/>
      <c r="G11" s="27"/>
      <c r="H11" s="10"/>
      <c r="I11" s="17"/>
    </row>
    <row r="12" spans="2:9" ht="16.5">
      <c r="B12" s="16"/>
      <c r="C12" s="62" t="s">
        <v>20</v>
      </c>
      <c r="E12" s="7" t="str">
        <f>IF(AND(D9=0,D15=0),"W-9",IF(D9&gt;D15,C9,C15))</f>
        <v>W-9</v>
      </c>
      <c r="F12" s="25"/>
      <c r="G12" s="27"/>
      <c r="H12" s="10"/>
      <c r="I12" s="17"/>
    </row>
    <row r="13" spans="1:8" ht="16.5">
      <c r="A13" s="1" t="s">
        <v>6</v>
      </c>
      <c r="B13" s="14">
        <v>0</v>
      </c>
      <c r="C13" s="62"/>
      <c r="D13" s="28"/>
      <c r="E13" s="11"/>
      <c r="F13" s="14">
        <v>0</v>
      </c>
      <c r="G13" s="18"/>
      <c r="H13" s="9"/>
    </row>
    <row r="14" spans="1:8" ht="16.5">
      <c r="A14" s="57" t="s">
        <v>23</v>
      </c>
      <c r="B14" s="16"/>
      <c r="C14" s="30"/>
      <c r="D14" s="16"/>
      <c r="F14" s="19"/>
      <c r="G14" s="18"/>
      <c r="H14" s="9"/>
    </row>
    <row r="15" spans="1:13" ht="16.5">
      <c r="A15" s="58"/>
      <c r="B15" s="20"/>
      <c r="C15" s="7" t="str">
        <f>IF(AND(B13=0,B16=0),"W-3",IF(B13&gt;B16,A13,A16))</f>
        <v>W-3</v>
      </c>
      <c r="D15" s="10">
        <v>0</v>
      </c>
      <c r="E15" s="21"/>
      <c r="F15" s="22"/>
      <c r="G15" s="18"/>
      <c r="H15" s="9"/>
      <c r="I15" s="4"/>
      <c r="J15" s="4"/>
      <c r="K15" s="4"/>
      <c r="L15" s="4"/>
      <c r="M15" s="4"/>
    </row>
    <row r="16" spans="1:7" ht="16.5">
      <c r="A16" s="3" t="s">
        <v>7</v>
      </c>
      <c r="B16" s="10">
        <v>0</v>
      </c>
      <c r="C16" s="5"/>
      <c r="D16" s="9"/>
      <c r="E16" s="21"/>
      <c r="F16" s="22"/>
      <c r="G16" s="18"/>
    </row>
    <row r="17" spans="2:13" ht="16.5">
      <c r="B17"/>
      <c r="C17"/>
      <c r="D17" s="10"/>
      <c r="F17" s="19"/>
      <c r="H17" s="38"/>
      <c r="I17" s="19"/>
      <c r="J17" s="19"/>
      <c r="K17" s="19"/>
      <c r="L17" s="19"/>
      <c r="M17" s="19"/>
    </row>
    <row r="18" spans="2:14" ht="16.5">
      <c r="B18"/>
      <c r="C18"/>
      <c r="G18" s="58" t="s">
        <v>43</v>
      </c>
      <c r="H18" s="20"/>
      <c r="I18" s="39"/>
      <c r="J18" s="39"/>
      <c r="L18" s="44"/>
      <c r="M18" s="31" t="str">
        <f>IF(AND(H7=0,H28=0),"W-23",IF(H7&gt;H28,F7,F28))</f>
        <v>W-23</v>
      </c>
      <c r="N18" s="10">
        <v>0</v>
      </c>
    </row>
    <row r="19" spans="1:13" ht="16.5">
      <c r="A19" s="1" t="s">
        <v>8</v>
      </c>
      <c r="B19" s="14">
        <v>0</v>
      </c>
      <c r="C19"/>
      <c r="D19" s="16"/>
      <c r="E19" s="35"/>
      <c r="G19" s="59"/>
      <c r="H19" s="9"/>
      <c r="K19" s="23"/>
      <c r="L19" s="23"/>
      <c r="M19" s="24"/>
    </row>
    <row r="20" spans="1:13" ht="16.5">
      <c r="A20" s="57" t="s">
        <v>24</v>
      </c>
      <c r="B20"/>
      <c r="C20" s="37" t="str">
        <f>IF(AND(B19=0,B22=0),"W-4",IF(B19&gt;B22,A19,A22))</f>
        <v>W-4</v>
      </c>
      <c r="D20" s="14">
        <v>0</v>
      </c>
      <c r="E20" s="36"/>
      <c r="F20" s="19"/>
      <c r="G20" s="18"/>
      <c r="H20" s="9"/>
      <c r="K20" s="19"/>
      <c r="L20" s="19"/>
      <c r="M20" s="18"/>
    </row>
    <row r="21" spans="1:13" ht="16.5">
      <c r="A21" s="58"/>
      <c r="B21" s="15"/>
      <c r="C21" s="13"/>
      <c r="D21" s="16"/>
      <c r="E21" s="35"/>
      <c r="G21" s="18"/>
      <c r="K21" s="19"/>
      <c r="L21" s="19"/>
      <c r="M21" s="18"/>
    </row>
    <row r="22" spans="1:13" ht="16.5">
      <c r="A22" s="3" t="s">
        <v>9</v>
      </c>
      <c r="B22" s="14">
        <v>0</v>
      </c>
      <c r="C22" s="6"/>
      <c r="D22" s="9"/>
      <c r="G22" s="18"/>
      <c r="K22" s="19"/>
      <c r="L22" s="19"/>
      <c r="M22" s="18"/>
    </row>
    <row r="23" spans="1:13" ht="16.5">
      <c r="A23" s="1"/>
      <c r="B23" s="14"/>
      <c r="C23" s="58" t="s">
        <v>29</v>
      </c>
      <c r="D23" s="9"/>
      <c r="E23" s="8" t="str">
        <f>IF(AND(D20=0,D26=0),"W-10",IF(D20&gt;D26,C20,C26))</f>
        <v>W-10</v>
      </c>
      <c r="F23" s="14">
        <v>0</v>
      </c>
      <c r="G23" s="27"/>
      <c r="I23" s="17"/>
      <c r="K23" s="19"/>
      <c r="L23" s="19"/>
      <c r="M23" s="18"/>
    </row>
    <row r="24" spans="2:13" ht="16.5">
      <c r="B24" s="16"/>
      <c r="C24" s="58"/>
      <c r="D24" s="23"/>
      <c r="E24" s="13"/>
      <c r="G24" s="18"/>
      <c r="K24" s="19"/>
      <c r="L24" s="19"/>
      <c r="M24" s="18"/>
    </row>
    <row r="25" spans="1:13" ht="16.5">
      <c r="A25" s="1" t="s">
        <v>10</v>
      </c>
      <c r="B25" s="14">
        <v>0</v>
      </c>
      <c r="C25" s="30"/>
      <c r="D25" s="16"/>
      <c r="E25" s="6"/>
      <c r="G25" s="18"/>
      <c r="K25" s="35"/>
      <c r="L25" s="35"/>
      <c r="M25" s="6"/>
    </row>
    <row r="26" spans="1:13" ht="16.5">
      <c r="A26" s="57" t="s">
        <v>25</v>
      </c>
      <c r="B26" s="20"/>
      <c r="C26" s="3" t="str">
        <f>IF(AND(B25=0,B28=0),"W-5",IF(B25&gt;B28,A25,A28))</f>
        <v>W-5</v>
      </c>
      <c r="D26" s="14">
        <v>0</v>
      </c>
      <c r="E26" s="18"/>
      <c r="F26" s="53"/>
      <c r="G26" s="18"/>
      <c r="H26" s="10">
        <v>0</v>
      </c>
      <c r="K26" s="19"/>
      <c r="L26" s="19"/>
      <c r="M26" s="18"/>
    </row>
    <row r="27" spans="1:15" ht="16.5">
      <c r="A27" s="58"/>
      <c r="D27" s="19"/>
      <c r="E27" s="30"/>
      <c r="F27" s="53"/>
      <c r="G27" s="18"/>
      <c r="K27" s="19"/>
      <c r="L27" s="19"/>
      <c r="M27" s="18"/>
      <c r="N27" s="25"/>
      <c r="O27" s="25"/>
    </row>
    <row r="28" spans="1:15" ht="16.5">
      <c r="A28" s="3" t="s">
        <v>11</v>
      </c>
      <c r="B28" s="10">
        <v>0</v>
      </c>
      <c r="D28" s="19"/>
      <c r="E28" s="58" t="s">
        <v>41</v>
      </c>
      <c r="F28" s="63" t="str">
        <f>IF(AND(F23=0,F34=0),"W-20",IF(F23&gt;F34,E23,E34))</f>
        <v>W-20</v>
      </c>
      <c r="G28" s="65"/>
      <c r="K28" s="19"/>
      <c r="L28" s="19"/>
      <c r="M28" s="18"/>
      <c r="N28" s="25"/>
      <c r="O28" s="25"/>
    </row>
    <row r="29" spans="1:16" ht="17.25" thickBot="1">
      <c r="A29" s="1"/>
      <c r="B29" s="10"/>
      <c r="C29" s="5"/>
      <c r="D29" s="14">
        <v>0</v>
      </c>
      <c r="E29" s="58"/>
      <c r="K29" s="19"/>
      <c r="L29" s="19"/>
      <c r="M29" s="58" t="s">
        <v>44</v>
      </c>
      <c r="N29" s="61" t="str">
        <f>IF(AND(N18=0,N43=0),"  ",IF(N18&gt;N43,M18,M43))</f>
        <v>  </v>
      </c>
      <c r="O29" s="61"/>
      <c r="P29" s="10"/>
    </row>
    <row r="30" spans="1:16" ht="16.5">
      <c r="A30" s="1" t="s">
        <v>13</v>
      </c>
      <c r="B30" s="10"/>
      <c r="C30" s="5"/>
      <c r="D30" s="14"/>
      <c r="E30" s="6"/>
      <c r="K30" s="19"/>
      <c r="L30" s="19"/>
      <c r="M30" s="59"/>
      <c r="N30" s="66" t="s">
        <v>1</v>
      </c>
      <c r="O30" s="67"/>
      <c r="P30" s="10"/>
    </row>
    <row r="31" spans="1:16" ht="16.5">
      <c r="A31" s="57" t="s">
        <v>26</v>
      </c>
      <c r="B31" s="10"/>
      <c r="C31" s="37" t="str">
        <f>IF(AND(B30=0,B33=0),"W-6",IF(B30&gt;B33,A30,A33))</f>
        <v>W-6</v>
      </c>
      <c r="D31" s="14"/>
      <c r="E31" s="6"/>
      <c r="K31" s="19"/>
      <c r="L31" s="19"/>
      <c r="M31" s="18"/>
      <c r="N31" s="49"/>
      <c r="O31" s="54"/>
      <c r="P31" s="10"/>
    </row>
    <row r="32" spans="1:16" ht="16.5">
      <c r="A32" s="58"/>
      <c r="B32" s="50"/>
      <c r="C32" s="51"/>
      <c r="D32" s="14"/>
      <c r="E32" s="6"/>
      <c r="K32" s="19"/>
      <c r="L32" s="19"/>
      <c r="M32" s="18"/>
      <c r="N32" s="49"/>
      <c r="O32" s="54"/>
      <c r="P32" s="10"/>
    </row>
    <row r="33" spans="1:16" ht="16.5">
      <c r="A33" s="3" t="s">
        <v>14</v>
      </c>
      <c r="B33" s="14"/>
      <c r="C33" s="52"/>
      <c r="D33" s="14"/>
      <c r="E33" s="6"/>
      <c r="K33" s="19"/>
      <c r="L33" s="19"/>
      <c r="M33" s="18"/>
      <c r="N33" s="49"/>
      <c r="O33" s="54"/>
      <c r="P33" s="10"/>
    </row>
    <row r="34" spans="1:16" ht="16.5">
      <c r="A34" s="1"/>
      <c r="B34" s="14"/>
      <c r="C34" s="32" t="s">
        <v>16</v>
      </c>
      <c r="D34" s="29"/>
      <c r="E34" s="7" t="str">
        <f>IF(AND(D31=0,D36=0),"W-11",IF(D31&gt;D36,C31,C36))</f>
        <v>W-11</v>
      </c>
      <c r="K34" s="19"/>
      <c r="L34" s="19"/>
      <c r="M34" s="18"/>
      <c r="N34" s="49"/>
      <c r="O34" s="54"/>
      <c r="P34" s="10"/>
    </row>
    <row r="35" spans="1:15" ht="16.5">
      <c r="A35" s="1" t="s">
        <v>15</v>
      </c>
      <c r="B35" s="14">
        <v>0</v>
      </c>
      <c r="C35" s="30"/>
      <c r="D35" s="9"/>
      <c r="K35" s="19"/>
      <c r="L35" s="19"/>
      <c r="M35" s="18"/>
      <c r="N35"/>
      <c r="O35" s="55"/>
    </row>
    <row r="36" spans="1:15" ht="16.5">
      <c r="A36" s="57" t="s">
        <v>27</v>
      </c>
      <c r="B36" s="20"/>
      <c r="C36" s="3" t="str">
        <f>IF(AND(B35=0,B38=0),"W-7",IF(B35&gt;B38,A35,A38))</f>
        <v>W-7</v>
      </c>
      <c r="D36" s="10">
        <v>0</v>
      </c>
      <c r="K36" s="19"/>
      <c r="L36" s="19"/>
      <c r="M36" s="18"/>
      <c r="N36" s="25"/>
      <c r="O36" s="47"/>
    </row>
    <row r="37" spans="1:15" ht="16.5">
      <c r="A37" s="58"/>
      <c r="K37" s="19"/>
      <c r="L37" s="19"/>
      <c r="M37" s="18"/>
      <c r="N37" s="25"/>
      <c r="O37" s="47"/>
    </row>
    <row r="38" spans="1:15" ht="16.5">
      <c r="A38" s="3" t="s">
        <v>18</v>
      </c>
      <c r="B38" s="10">
        <v>0</v>
      </c>
      <c r="K38" s="19"/>
      <c r="L38" s="19"/>
      <c r="M38" s="18"/>
      <c r="N38" s="25"/>
      <c r="O38" s="47"/>
    </row>
    <row r="39" spans="1:15" ht="16.5">
      <c r="A39" s="1"/>
      <c r="B39" s="10"/>
      <c r="K39" s="19"/>
      <c r="L39" s="19"/>
      <c r="M39" s="18"/>
      <c r="N39" s="25"/>
      <c r="O39" s="47"/>
    </row>
    <row r="40" spans="1:15" ht="16.5">
      <c r="A40" s="1"/>
      <c r="B40" s="10"/>
      <c r="C40" s="1" t="str">
        <f>IF(AND(D1=0,D4=0),"L-8",IF(D1&gt;D4,C4,C1))</f>
        <v>L-8</v>
      </c>
      <c r="D40" s="14">
        <v>0</v>
      </c>
      <c r="F40" s="19"/>
      <c r="G40" s="1" t="str">
        <f>IF(AND(F23=0,F34=0),"L-20",IF(F23&gt;F34,E34,E23))</f>
        <v>L-20</v>
      </c>
      <c r="H40" s="14">
        <v>0</v>
      </c>
      <c r="J40" s="19"/>
      <c r="K40" s="1" t="str">
        <f>IF(AND(H7=0,H28=0),"L-23",IF(H7&gt;H28,F28,F7))</f>
        <v>L-23</v>
      </c>
      <c r="L40" s="14">
        <v>0</v>
      </c>
      <c r="M40" s="18"/>
      <c r="N40" s="25"/>
      <c r="O40" s="47"/>
    </row>
    <row r="41" spans="3:16" ht="17.25" thickBot="1">
      <c r="C41" s="57" t="s">
        <v>35</v>
      </c>
      <c r="E41" s="1" t="str">
        <f>IF(AND(D40=0,D43=0),"W-16",IF(D40&gt;D43,C40,C43))</f>
        <v>W-16</v>
      </c>
      <c r="F41" s="14">
        <v>0</v>
      </c>
      <c r="G41" s="24"/>
      <c r="J41" s="19"/>
      <c r="K41" s="24"/>
      <c r="L41" s="19"/>
      <c r="M41" s="18"/>
      <c r="N41" s="19"/>
      <c r="O41" s="72" t="s">
        <v>17</v>
      </c>
      <c r="P41" s="26">
        <f>IF(AND(P29=0,P52=0),"",IF(P29&gt;P52,N29,N52))</f>
      </c>
    </row>
    <row r="42" spans="1:16" ht="16.5">
      <c r="A42" s="1" t="str">
        <f>IF(AND(B19=0,B22=0),"L-4",IF(B19&gt;B22,A22,A19))</f>
        <v>L-4</v>
      </c>
      <c r="B42" s="10">
        <v>0</v>
      </c>
      <c r="C42" s="58"/>
      <c r="D42" s="23"/>
      <c r="E42" s="41"/>
      <c r="F42" s="33"/>
      <c r="G42" s="58" t="s">
        <v>39</v>
      </c>
      <c r="H42"/>
      <c r="I42" s="37" t="str">
        <f>IF(AND(H40=0,H44=0),"W-25",IF(H40&gt;H44,G40,G44))</f>
        <v>W-25</v>
      </c>
      <c r="J42" s="14">
        <v>0</v>
      </c>
      <c r="K42" s="34"/>
      <c r="L42"/>
      <c r="M42" s="34"/>
      <c r="N42" s="19"/>
      <c r="O42" s="73"/>
      <c r="P42" s="56" t="s">
        <v>12</v>
      </c>
    </row>
    <row r="43" spans="1:15" ht="16.5">
      <c r="A43" s="57" t="s">
        <v>30</v>
      </c>
      <c r="C43" s="7" t="str">
        <f>IF(AND(B42=0,B45=0),"W-12",IF(B42&gt;B45,A42,A45))</f>
        <v>W-12</v>
      </c>
      <c r="D43" s="14">
        <v>0</v>
      </c>
      <c r="E43" s="34"/>
      <c r="F43" s="33"/>
      <c r="G43" s="58"/>
      <c r="H43" s="43"/>
      <c r="I43" s="41"/>
      <c r="J43" s="33"/>
      <c r="K43" s="58" t="s">
        <v>46</v>
      </c>
      <c r="L43" s="45"/>
      <c r="M43" s="3" t="str">
        <f>IF(AND(L40=0,L49=0),"W-27",IF(L40&gt;L49,K40,K49))</f>
        <v>W-27</v>
      </c>
      <c r="N43" s="14">
        <v>0</v>
      </c>
      <c r="O43" s="48"/>
    </row>
    <row r="44" spans="1:15" ht="16.5">
      <c r="A44" s="58"/>
      <c r="B44" s="12"/>
      <c r="C44" s="40"/>
      <c r="D44" s="16"/>
      <c r="E44" s="58" t="s">
        <v>37</v>
      </c>
      <c r="F44" s="42"/>
      <c r="G44" s="3" t="str">
        <f>IF(AND(F41=0,F49=0),"W-21",IF(F41&gt;F49,E41,E49))</f>
        <v>W-21</v>
      </c>
      <c r="H44" s="14">
        <v>0</v>
      </c>
      <c r="I44" s="34"/>
      <c r="J44" s="33"/>
      <c r="K44" s="58"/>
      <c r="L44"/>
      <c r="M44" s="43"/>
      <c r="N44" s="46"/>
      <c r="O44" s="48"/>
    </row>
    <row r="45" spans="1:15" ht="16.5">
      <c r="A45" s="7" t="str">
        <f>IF(AND(B25=0,B28=0),"L-5",IF(B25&gt;B28,A28,A25))</f>
        <v>L-5</v>
      </c>
      <c r="B45" s="14">
        <v>0</v>
      </c>
      <c r="C45" s="35"/>
      <c r="D45" s="16"/>
      <c r="E45" s="58"/>
      <c r="F45"/>
      <c r="G45"/>
      <c r="H45" s="33"/>
      <c r="I45" s="34"/>
      <c r="J45" s="33"/>
      <c r="K45" s="34"/>
      <c r="L45"/>
      <c r="M45"/>
      <c r="N45" s="19"/>
      <c r="O45" s="48"/>
    </row>
    <row r="46" spans="1:15" ht="16.5">
      <c r="A46" s="44"/>
      <c r="B46" s="14"/>
      <c r="C46" s="35"/>
      <c r="D46" s="16"/>
      <c r="E46" s="32"/>
      <c r="F46"/>
      <c r="G46"/>
      <c r="H46" s="33"/>
      <c r="I46" s="34"/>
      <c r="J46" s="33"/>
      <c r="K46" s="34"/>
      <c r="L46"/>
      <c r="M46"/>
      <c r="N46" s="19"/>
      <c r="O46" s="48"/>
    </row>
    <row r="47" spans="1:15" ht="16.5">
      <c r="A47" s="1" t="str">
        <f>IF(AND(B30=0,B33=0),"L-6",IF(B30&gt;B33,A33,A30))</f>
        <v>L-6</v>
      </c>
      <c r="B47" s="14"/>
      <c r="C47" s="35"/>
      <c r="D47" s="16"/>
      <c r="E47" s="32"/>
      <c r="F47"/>
      <c r="G47"/>
      <c r="H47" s="33"/>
      <c r="I47" s="34"/>
      <c r="J47" s="33"/>
      <c r="K47" s="34"/>
      <c r="L47"/>
      <c r="M47"/>
      <c r="N47" s="19"/>
      <c r="O47" s="48"/>
    </row>
    <row r="48" spans="1:15" ht="16.5">
      <c r="A48" s="57" t="s">
        <v>31</v>
      </c>
      <c r="B48" s="20"/>
      <c r="C48" s="1" t="str">
        <f>IF(AND(B47=0,B50=0),"W-13",IF(B47&gt;B50,A47,A50))</f>
        <v>W-13</v>
      </c>
      <c r="D48" s="14">
        <v>0</v>
      </c>
      <c r="E48" s="34"/>
      <c r="F48"/>
      <c r="G48"/>
      <c r="H48" s="33"/>
      <c r="I48" s="34"/>
      <c r="J48" s="33"/>
      <c r="K48" s="34"/>
      <c r="L48"/>
      <c r="M48"/>
      <c r="N48" s="19"/>
      <c r="O48" s="48"/>
    </row>
    <row r="49" spans="1:15" ht="16.5">
      <c r="A49" s="58"/>
      <c r="B49"/>
      <c r="C49" s="57" t="s">
        <v>34</v>
      </c>
      <c r="D49" s="20"/>
      <c r="E49" s="3" t="str">
        <f>IF(AND(D48=0,D51=0),"W-17",IF(D48&gt;D51,C48,C51))</f>
        <v>W-17</v>
      </c>
      <c r="F49" s="14">
        <v>0</v>
      </c>
      <c r="G49"/>
      <c r="H49" s="33"/>
      <c r="I49" s="58" t="s">
        <v>45</v>
      </c>
      <c r="J49" s="42"/>
      <c r="K49" s="3" t="str">
        <f>IF(AND(J42=0,J55=0),"W-26",IF(J42&gt;J55,I42,I55))</f>
        <v>W-26</v>
      </c>
      <c r="L49" s="14">
        <v>0</v>
      </c>
      <c r="M49"/>
      <c r="N49" s="19"/>
      <c r="O49" s="48"/>
    </row>
    <row r="50" spans="1:15" ht="16.5">
      <c r="A50" s="7" t="str">
        <f>IF(AND(B35=0,B38=0),"L-7",IF(B35&gt;B38,A38,A35))</f>
        <v>L-7</v>
      </c>
      <c r="B50"/>
      <c r="C50" s="58"/>
      <c r="D50" s="9"/>
      <c r="E50"/>
      <c r="F50"/>
      <c r="G50"/>
      <c r="H50" s="33"/>
      <c r="I50" s="58"/>
      <c r="J50"/>
      <c r="K50"/>
      <c r="L50"/>
      <c r="M50"/>
      <c r="N50" s="19"/>
      <c r="O50" s="48"/>
    </row>
    <row r="51" spans="1:15" ht="16.5">
      <c r="A51"/>
      <c r="B51"/>
      <c r="C51" s="3" t="str">
        <f>IF(AND(D9=0,D15=0),"L-9",IF(D9&gt;D15,C15,C9))</f>
        <v>L-9</v>
      </c>
      <c r="D51" s="10">
        <v>0</v>
      </c>
      <c r="E51"/>
      <c r="F51"/>
      <c r="G51"/>
      <c r="H51" s="33"/>
      <c r="I51" s="34"/>
      <c r="J51"/>
      <c r="K51"/>
      <c r="L51"/>
      <c r="M51"/>
      <c r="N51" s="19"/>
      <c r="O51" s="48"/>
    </row>
    <row r="52" spans="1:16" ht="17.25" thickBot="1">
      <c r="A52"/>
      <c r="B52"/>
      <c r="D52" s="9"/>
      <c r="E52"/>
      <c r="F52"/>
      <c r="G52"/>
      <c r="H52" s="33"/>
      <c r="I52" s="34"/>
      <c r="J52"/>
      <c r="K52"/>
      <c r="L52"/>
      <c r="M52"/>
      <c r="N52" s="70" t="str">
        <f>IF(AND(N18=0,N43=0)," ",IF(N18&gt;N43,"",M18))</f>
        <v> </v>
      </c>
      <c r="O52" s="71"/>
      <c r="P52" s="10"/>
    </row>
    <row r="53" spans="1:16" ht="16.5">
      <c r="A53"/>
      <c r="B53"/>
      <c r="C53" s="1" t="str">
        <f>IF(AND(B3=0,B6=0),"L-1",IF(B3&gt;B6,A6,A3))</f>
        <v>L-1</v>
      </c>
      <c r="D53" s="10">
        <v>0</v>
      </c>
      <c r="E53"/>
      <c r="F53" s="19"/>
      <c r="G53" s="1" t="str">
        <f>IF(AND(F2=0,F13=0),"L-15",IF(F2&gt;F13,E12,E2))</f>
        <v>L-15</v>
      </c>
      <c r="H53" s="14">
        <v>0</v>
      </c>
      <c r="I53" s="34"/>
      <c r="J53"/>
      <c r="K53"/>
      <c r="L53"/>
      <c r="M53"/>
      <c r="N53" s="68" t="s">
        <v>47</v>
      </c>
      <c r="O53" s="68"/>
      <c r="P53" s="17"/>
    </row>
    <row r="54" spans="1:16" ht="16.5">
      <c r="A54"/>
      <c r="B54"/>
      <c r="C54" s="57" t="s">
        <v>33</v>
      </c>
      <c r="D54" s="20"/>
      <c r="E54" s="1" t="str">
        <f>IF(AND(D53=0,D56=0),"W-15",IF(D53&gt;D56,C53,C56))</f>
        <v>W-15</v>
      </c>
      <c r="F54" s="14">
        <v>0</v>
      </c>
      <c r="G54" s="24"/>
      <c r="H54" s="33"/>
      <c r="I54" s="34"/>
      <c r="J54"/>
      <c r="K54"/>
      <c r="L54"/>
      <c r="M54"/>
      <c r="N54" s="69" t="s">
        <v>0</v>
      </c>
      <c r="O54" s="69"/>
      <c r="P54" s="17"/>
    </row>
    <row r="55" spans="3:10" ht="16.5" customHeight="1">
      <c r="C55" s="58"/>
      <c r="D55" s="9"/>
      <c r="E55" s="13"/>
      <c r="F55" s="33"/>
      <c r="G55" s="58" t="s">
        <v>40</v>
      </c>
      <c r="H55" s="42"/>
      <c r="I55" s="3" t="str">
        <f>IF(AND(H53=0,H57=0),"W-24",IF(H53&gt;H57,G53,G57))</f>
        <v>W-24</v>
      </c>
      <c r="J55" s="14">
        <v>0</v>
      </c>
    </row>
    <row r="56" spans="3:7" ht="16.5" customHeight="1">
      <c r="C56" s="3" t="str">
        <f>IF(AND(D20=0,D26=0),"L-10",IF(D20&gt;D26,C26,C20))</f>
        <v>L-10</v>
      </c>
      <c r="D56" s="10">
        <v>0</v>
      </c>
      <c r="E56" s="58" t="s">
        <v>38</v>
      </c>
      <c r="F56" s="33"/>
      <c r="G56" s="58"/>
    </row>
    <row r="57" spans="1:8" ht="16.5" customHeight="1">
      <c r="A57" s="1" t="str">
        <f>IF(AND(B8=0,B11=0),"L-2",IF(B8&gt;B11,A11,A8))</f>
        <v>L-2</v>
      </c>
      <c r="B57" s="14"/>
      <c r="E57" s="58"/>
      <c r="F57" s="42"/>
      <c r="G57" s="3" t="str">
        <f>IF(AND(F54=0,F59=0),"W-22",IF(F54&gt;F59,E54,E59))</f>
        <v>W-22</v>
      </c>
      <c r="H57" s="14">
        <v>0</v>
      </c>
    </row>
    <row r="58" spans="1:5" ht="16.5" customHeight="1">
      <c r="A58" s="57" t="s">
        <v>32</v>
      </c>
      <c r="B58" s="20"/>
      <c r="C58" s="1" t="str">
        <f>IF(AND(B57=0,B60=0),"W-14",IF(B57&gt;B60,A57,A60))</f>
        <v>W-14</v>
      </c>
      <c r="D58" s="10">
        <v>0</v>
      </c>
      <c r="E58" s="34"/>
    </row>
    <row r="59" spans="1:6" ht="16.5" customHeight="1">
      <c r="A59" s="58"/>
      <c r="C59" s="57" t="s">
        <v>36</v>
      </c>
      <c r="D59" s="20"/>
      <c r="E59" s="3" t="str">
        <f>IF(AND(D58=0,D61=0),"W-18",IF(D58&gt;D61,C58,C61))</f>
        <v>W-18</v>
      </c>
      <c r="F59" s="14">
        <v>0</v>
      </c>
    </row>
    <row r="60" spans="1:4" ht="16.5" customHeight="1">
      <c r="A60" s="7" t="str">
        <f>IF(AND(B13=0,B16=0),"L-3",IF(B13&gt;B16,A16,A13))</f>
        <v>L-3</v>
      </c>
      <c r="C60" s="58"/>
      <c r="D60" s="9"/>
    </row>
    <row r="61" spans="3:5" ht="16.5" customHeight="1">
      <c r="C61" s="3" t="str">
        <f>IF(AND(D31=0,D36=0),"L-11",IF(D31&gt;D36,C36,C31))</f>
        <v>L-11</v>
      </c>
      <c r="D61" s="10">
        <v>0</v>
      </c>
      <c r="E61" s="2"/>
    </row>
    <row r="62" spans="1:4" ht="16.5" customHeight="1">
      <c r="A62"/>
      <c r="B62"/>
      <c r="D62" s="9"/>
    </row>
    <row r="63" ht="16.5" customHeight="1">
      <c r="D63" s="9"/>
    </row>
    <row r="64" ht="16.5" customHeight="1">
      <c r="D64" s="9"/>
    </row>
  </sheetData>
  <mergeCells count="35">
    <mergeCell ref="A48:A49"/>
    <mergeCell ref="A58:A59"/>
    <mergeCell ref="M29:M30"/>
    <mergeCell ref="N30:O30"/>
    <mergeCell ref="N53:O53"/>
    <mergeCell ref="N54:O54"/>
    <mergeCell ref="N52:O52"/>
    <mergeCell ref="O41:O42"/>
    <mergeCell ref="K43:K44"/>
    <mergeCell ref="E28:E29"/>
    <mergeCell ref="C2:C3"/>
    <mergeCell ref="A14:A15"/>
    <mergeCell ref="A43:A44"/>
    <mergeCell ref="N29:O29"/>
    <mergeCell ref="A9:A10"/>
    <mergeCell ref="A31:A32"/>
    <mergeCell ref="C12:C13"/>
    <mergeCell ref="E7:E8"/>
    <mergeCell ref="F7:G7"/>
    <mergeCell ref="F28:G28"/>
    <mergeCell ref="G18:G19"/>
    <mergeCell ref="A4:A5"/>
    <mergeCell ref="G55:G56"/>
    <mergeCell ref="I49:I50"/>
    <mergeCell ref="A26:A27"/>
    <mergeCell ref="A20:A21"/>
    <mergeCell ref="C23:C24"/>
    <mergeCell ref="G42:G43"/>
    <mergeCell ref="A36:A37"/>
    <mergeCell ref="C41:C42"/>
    <mergeCell ref="C49:C50"/>
    <mergeCell ref="C54:C55"/>
    <mergeCell ref="C59:C60"/>
    <mergeCell ref="E44:E45"/>
    <mergeCell ref="E56:E57"/>
  </mergeCells>
  <printOptions horizontalCentered="1" verticalCentered="1"/>
  <pageMargins left="0.17" right="0.18" top="0.55" bottom="0.16" header="0.16" footer="0.16"/>
  <pageSetup fitToHeight="1" fitToWidth="1" horizontalDpi="600" verticalDpi="600" orientation="landscape" scale="54" r:id="rId1"/>
  <headerFooter alignWithMargins="0">
    <oddHeader>&amp;C&amp;"Book Antiqua,Bold Italic"&amp;12Babe Ruth League, Inc.
15-Team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 Higgins</cp:lastModifiedBy>
  <cp:lastPrinted>2006-06-21T13:19:19Z</cp:lastPrinted>
  <dcterms:created xsi:type="dcterms:W3CDTF">2002-04-01T18:48:28Z</dcterms:created>
  <dcterms:modified xsi:type="dcterms:W3CDTF">2006-06-21T13:19:20Z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-989073830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